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ilefjell\TFT\"/>
    </mc:Choice>
  </mc:AlternateContent>
  <bookViews>
    <workbookView xWindow="0" yWindow="0" windowWidth="20160" windowHeight="9036"/>
  </bookViews>
  <sheets>
    <sheet name="Budsjett 2016" sheetId="2" r:id="rId1"/>
    <sheet name="Spes. budsjett 2016" sheetId="1" r:id="rId2"/>
  </sheets>
  <externalReferences>
    <externalReference r:id="rId3"/>
  </externalReferences>
  <definedNames>
    <definedName name="_xlnm.Print_Titles" localSheetId="1">'Spes. budsjett 2016'!$1:$5</definedName>
    <definedName name="Z_86DE7F60_5C8E_4273_9035_3EF5027F689E_.wvu.PrintArea" localSheetId="1" hidden="1">'Spes. budsjett 2016'!$A$1:$C$33</definedName>
    <definedName name="Z_C53DA102_6E20_490E_AEA5_E53EE1070AC5_.wvu.PrintArea" localSheetId="1" hidden="1">'Spes. budsjett 2016'!$A$1:$C$33</definedName>
    <definedName name="Z_DD9E4F4A_B5D5_4810_8034_884FBAB8A888_.wvu.PrintArea" localSheetId="1" hidden="1">'Spes. budsjett 2016'!$A$1:$C$33</definedName>
    <definedName name="Z_EBBF04A6_347A_4595_A3DA_73C0940DFDF7_.wvu.PrintArea" localSheetId="1" hidden="1">'Spes. budsjett 2016'!$A$1:$C$33</definedName>
    <definedName name="Z_EC9915FE_B1D8_4731_A883_ECDA39182F6E_.wvu.PrintArea" localSheetId="1" hidden="1">'Spes. budsjett 2016'!$A:$C</definedName>
    <definedName name="Z_EC9915FE_B1D8_4731_A883_ECDA39182F6E_.wvu.Rows" localSheetId="1" hidden="1">'Spes. budsjett 2016'!#REF!,'Spes. budsjett 2016'!#REF!,'Spes. budsjett 2016'!#REF!,'Spes. budsjett 2016'!#REF!,'Spes. budsjett 2016'!#REF!</definedName>
    <definedName name="Z_F90A8F5B_26AB_4CDE_8728_6625C2FD3CEA_.wvu.PrintArea" localSheetId="1" hidden="1">'Spes. budsjett 2016'!$A$1:$C$33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9" i="2"/>
  <c r="C61" i="1"/>
  <c r="C37" i="1"/>
  <c r="D15" i="2" s="1"/>
  <c r="C33" i="1"/>
  <c r="D14" i="2" s="1"/>
  <c r="C23" i="1"/>
  <c r="D10" i="2" s="1"/>
  <c r="C18" i="1"/>
  <c r="A1" i="1"/>
  <c r="D12" i="2" l="1"/>
  <c r="D24" i="2"/>
  <c r="D16" i="2"/>
  <c r="D19" i="2" s="1"/>
  <c r="C54" i="1"/>
  <c r="D23" i="2" s="1"/>
  <c r="D25" i="2" s="1"/>
  <c r="C26" i="1"/>
  <c r="D27" i="2" l="1"/>
  <c r="C64" i="1"/>
  <c r="C43" i="1"/>
  <c r="C66" i="1" s="1"/>
</calcChain>
</file>

<file path=xl/sharedStrings.xml><?xml version="1.0" encoding="utf-8"?>
<sst xmlns="http://schemas.openxmlformats.org/spreadsheetml/2006/main" count="66" uniqueCount="57">
  <si>
    <t xml:space="preserve">Velforeninger med tvungen medlemsskap </t>
  </si>
  <si>
    <t>Nystøga Hyttegrend</t>
  </si>
  <si>
    <t>Synhaug vel</t>
  </si>
  <si>
    <t xml:space="preserve">Gudbrandslia </t>
  </si>
  <si>
    <t>Børrenøse I</t>
  </si>
  <si>
    <t>Børrenøse II</t>
  </si>
  <si>
    <t>Sameige Nystuen Panorama</t>
  </si>
  <si>
    <t xml:space="preserve">Børrenøset </t>
  </si>
  <si>
    <t>Otrølia (tidl Børrelia II)</t>
  </si>
  <si>
    <t>Varden I og II</t>
  </si>
  <si>
    <t>Filefjell Alpin 1 og 2</t>
  </si>
  <si>
    <t>Sum inntekter fra vel med tvungen medlemsskap</t>
  </si>
  <si>
    <t>Inntekter fra vel uten tvungen medlemsskap</t>
  </si>
  <si>
    <t xml:space="preserve">Børrelia I </t>
  </si>
  <si>
    <t>Tyinkrysset Velforening</t>
  </si>
  <si>
    <t>Sum inntekter fra vel uten tvungen medlemsskap</t>
  </si>
  <si>
    <t xml:space="preserve">Enkeltstående medlemer </t>
  </si>
  <si>
    <t>Sum medlemsavgifter</t>
  </si>
  <si>
    <t>Gebyr bank og lignende</t>
  </si>
  <si>
    <t>Totale administrasjonskostnader</t>
  </si>
  <si>
    <t>Medlemsavgifter</t>
  </si>
  <si>
    <t>Budsjett 2016</t>
  </si>
  <si>
    <t>Tilskudd</t>
  </si>
  <si>
    <t>Bidrag fra Vang Sparebank</t>
  </si>
  <si>
    <t>Tilskudd fra Vang Kommune</t>
  </si>
  <si>
    <t>Sum Tilskudd</t>
  </si>
  <si>
    <t>Tilskudd fra næringslivet 2015</t>
  </si>
  <si>
    <t>Tilskudd fra næringslivet 2016</t>
  </si>
  <si>
    <t>Påmeldingsavgift Filefjell rennet</t>
  </si>
  <si>
    <t>Annen Inntekt</t>
  </si>
  <si>
    <t>Lisens til regnskapsføring</t>
  </si>
  <si>
    <t>Administrasjonskostnader</t>
  </si>
  <si>
    <t>Finans og investeringsinntekter</t>
  </si>
  <si>
    <t>Renter på bankinnskudd</t>
  </si>
  <si>
    <t xml:space="preserve">Sum anskaffede midler </t>
  </si>
  <si>
    <t>FORBRUKTE MIDLER</t>
  </si>
  <si>
    <t>Kostnader til organisasjonenes formål</t>
  </si>
  <si>
    <t>Løypekjøring</t>
  </si>
  <si>
    <t>Vedlikehold av løyper, broer mv</t>
  </si>
  <si>
    <t>Abonnement sms-varsling</t>
  </si>
  <si>
    <t>Medlemsavgift Skisporet</t>
  </si>
  <si>
    <t xml:space="preserve">Momskompensasjon </t>
  </si>
  <si>
    <t>Sum kostnader til organisasjonens formål</t>
  </si>
  <si>
    <t>Sum forbrukte midler</t>
  </si>
  <si>
    <t>Årets aktivitetsresultat</t>
  </si>
  <si>
    <t xml:space="preserve">SMS betaling løypeavgift (går i 0) </t>
  </si>
  <si>
    <t>Kontorrekvista etc</t>
  </si>
  <si>
    <t>Annonsering</t>
  </si>
  <si>
    <t>Sum annen inntekt</t>
  </si>
  <si>
    <t>Inntekter fra vel med tvungen medlemsskap</t>
  </si>
  <si>
    <t>Annen inntekt</t>
  </si>
  <si>
    <t>Sum annet</t>
  </si>
  <si>
    <t xml:space="preserve">Finans </t>
  </si>
  <si>
    <t>ANSKAFFEDE MIDLER</t>
  </si>
  <si>
    <t>Kostnader til organisasjonens formål</t>
  </si>
  <si>
    <t>RESULTAT 2016</t>
  </si>
  <si>
    <t>Tyin Filefjell Turløyper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</si>
</sst>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theme="1"/>
      <name val="Calibri"/>
      <family val="2"/>
    </font>
    <font>
      <sz val="10"/>
      <name val="Times New Roman"/>
      <family val="1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3" fontId="3" fillId="0" borderId="0"/>
    <xf numFmtId="3" fontId="3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3" fontId="4" fillId="0" borderId="0" xfId="2" applyFont="1"/>
    <xf numFmtId="3" fontId="5" fillId="0" borderId="0" xfId="2" applyFont="1"/>
    <xf numFmtId="3" fontId="6" fillId="0" borderId="0" xfId="2" applyFont="1"/>
    <xf numFmtId="3" fontId="6" fillId="0" borderId="0" xfId="3" applyFont="1"/>
    <xf numFmtId="3" fontId="8" fillId="0" borderId="0" xfId="3" applyFont="1"/>
    <xf numFmtId="3" fontId="5" fillId="0" borderId="0" xfId="2" applyFont="1" applyBorder="1"/>
    <xf numFmtId="3" fontId="9" fillId="0" borderId="0" xfId="3" applyFont="1"/>
    <xf numFmtId="1" fontId="6" fillId="0" borderId="0" xfId="4" applyNumberFormat="1" applyFont="1"/>
    <xf numFmtId="3" fontId="10" fillId="0" borderId="0" xfId="3" applyFont="1"/>
    <xf numFmtId="1" fontId="8" fillId="0" borderId="0" xfId="4" applyNumberFormat="1" applyFont="1"/>
    <xf numFmtId="4" fontId="8" fillId="0" borderId="0" xfId="3" applyNumberFormat="1" applyFont="1"/>
    <xf numFmtId="4" fontId="6" fillId="0" borderId="0" xfId="3" applyNumberFormat="1" applyFont="1"/>
    <xf numFmtId="3" fontId="7" fillId="0" borderId="0" xfId="3" applyFont="1"/>
    <xf numFmtId="3" fontId="5" fillId="0" borderId="0" xfId="3" applyFont="1"/>
    <xf numFmtId="3" fontId="6" fillId="0" borderId="0" xfId="3" quotePrefix="1" applyFont="1"/>
    <xf numFmtId="3" fontId="6" fillId="0" borderId="0" xfId="2" applyFont="1" applyBorder="1"/>
    <xf numFmtId="4" fontId="6" fillId="0" borderId="0" xfId="2" applyNumberFormat="1" applyFont="1" applyBorder="1"/>
    <xf numFmtId="4" fontId="5" fillId="0" borderId="0" xfId="2" applyNumberFormat="1" applyFont="1" applyBorder="1"/>
    <xf numFmtId="3" fontId="11" fillId="0" borderId="0" xfId="2" applyFont="1"/>
    <xf numFmtId="49" fontId="2" fillId="0" borderId="0" xfId="0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49" fontId="0" fillId="0" borderId="0" xfId="0" quotePrefix="1" applyNumberFormat="1" applyAlignment="1"/>
    <xf numFmtId="164" fontId="2" fillId="0" borderId="0" xfId="1" applyNumberFormat="1" applyFont="1" applyBorder="1" applyAlignment="1"/>
    <xf numFmtId="49" fontId="2" fillId="0" borderId="0" xfId="0" quotePrefix="1" applyNumberFormat="1" applyFont="1" applyAlignment="1"/>
    <xf numFmtId="164" fontId="13" fillId="0" borderId="0" xfId="1" applyNumberFormat="1" applyFont="1" applyBorder="1" applyAlignment="1"/>
    <xf numFmtId="3" fontId="14" fillId="0" borderId="0" xfId="2" applyFont="1"/>
    <xf numFmtId="49" fontId="0" fillId="0" borderId="0" xfId="0" applyNumberFormat="1" applyAlignment="1"/>
    <xf numFmtId="0" fontId="2" fillId="0" borderId="0" xfId="0" applyFont="1" applyAlignment="1"/>
    <xf numFmtId="3" fontId="8" fillId="2" borderId="0" xfId="3" applyFont="1" applyFill="1"/>
    <xf numFmtId="3" fontId="8" fillId="2" borderId="4" xfId="3" applyFont="1" applyFill="1" applyBorder="1"/>
    <xf numFmtId="1" fontId="5" fillId="2" borderId="0" xfId="4" quotePrefix="1" applyNumberFormat="1" applyFont="1" applyFill="1" applyAlignment="1">
      <alignment horizontal="center"/>
    </xf>
    <xf numFmtId="1" fontId="5" fillId="2" borderId="0" xfId="4" applyNumberFormat="1" applyFont="1" applyFill="1" applyAlignment="1">
      <alignment horizontal="center"/>
    </xf>
    <xf numFmtId="164" fontId="8" fillId="2" borderId="0" xfId="4" applyNumberFormat="1" applyFont="1" applyFill="1"/>
    <xf numFmtId="164" fontId="6" fillId="2" borderId="0" xfId="4" applyNumberFormat="1" applyFont="1" applyFill="1"/>
    <xf numFmtId="164" fontId="6" fillId="2" borderId="4" xfId="4" applyNumberFormat="1" applyFont="1" applyFill="1" applyBorder="1"/>
    <xf numFmtId="3" fontId="7" fillId="2" borderId="4" xfId="3" applyFont="1" applyFill="1" applyBorder="1"/>
    <xf numFmtId="165" fontId="0" fillId="2" borderId="0" xfId="1" applyNumberFormat="1" applyFont="1" applyFill="1" applyAlignment="1"/>
    <xf numFmtId="164" fontId="0" fillId="2" borderId="0" xfId="1" applyNumberFormat="1" applyFont="1" applyFill="1" applyAlignment="1"/>
    <xf numFmtId="164" fontId="0" fillId="2" borderId="4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7" fillId="2" borderId="2" xfId="2" applyFont="1" applyFill="1" applyBorder="1"/>
    <xf numFmtId="3" fontId="6" fillId="2" borderId="2" xfId="2" applyFont="1" applyFill="1" applyBorder="1"/>
    <xf numFmtId="1" fontId="5" fillId="2" borderId="2" xfId="2" applyNumberFormat="1" applyFont="1" applyFill="1" applyBorder="1" applyAlignment="1">
      <alignment horizontal="center"/>
    </xf>
    <xf numFmtId="3" fontId="7" fillId="2" borderId="2" xfId="3" applyFont="1" applyFill="1" applyBorder="1"/>
    <xf numFmtId="164" fontId="2" fillId="2" borderId="2" xfId="1" applyNumberFormat="1" applyFont="1" applyFill="1" applyBorder="1" applyAlignment="1"/>
    <xf numFmtId="164" fontId="13" fillId="2" borderId="0" xfId="1" applyNumberFormat="1" applyFont="1" applyFill="1" applyBorder="1" applyAlignment="1"/>
    <xf numFmtId="164" fontId="2" fillId="2" borderId="4" xfId="1" applyNumberFormat="1" applyFont="1" applyFill="1" applyBorder="1" applyAlignment="1"/>
    <xf numFmtId="165" fontId="0" fillId="2" borderId="4" xfId="1" applyNumberFormat="1" applyFont="1" applyFill="1" applyBorder="1" applyAlignment="1"/>
    <xf numFmtId="164" fontId="12" fillId="2" borderId="0" xfId="1" applyNumberFormat="1" applyFont="1" applyFill="1" applyAlignment="1"/>
    <xf numFmtId="49" fontId="2" fillId="2" borderId="6" xfId="0" quotePrefix="1" applyNumberFormat="1" applyFont="1" applyFill="1" applyBorder="1" applyAlignment="1"/>
    <xf numFmtId="0" fontId="0" fillId="2" borderId="5" xfId="0" applyFill="1" applyBorder="1"/>
    <xf numFmtId="0" fontId="0" fillId="2" borderId="7" xfId="0" applyFill="1" applyBorder="1"/>
    <xf numFmtId="3" fontId="8" fillId="2" borderId="8" xfId="3" applyFont="1" applyFill="1" applyBorder="1"/>
    <xf numFmtId="3" fontId="7" fillId="2" borderId="0" xfId="3" applyFont="1" applyFill="1" applyBorder="1"/>
    <xf numFmtId="3" fontId="0" fillId="2" borderId="9" xfId="0" applyNumberFormat="1" applyFill="1" applyBorder="1"/>
    <xf numFmtId="0" fontId="0" fillId="2" borderId="8" xfId="0" applyFill="1" applyBorder="1"/>
    <xf numFmtId="0" fontId="0" fillId="2" borderId="0" xfId="0" applyFill="1" applyBorder="1"/>
    <xf numFmtId="0" fontId="2" fillId="2" borderId="8" xfId="0" applyFont="1" applyFill="1" applyBorder="1"/>
    <xf numFmtId="49" fontId="0" fillId="2" borderId="8" xfId="0" quotePrefix="1" applyNumberFormat="1" applyFont="1" applyFill="1" applyBorder="1" applyAlignment="1"/>
    <xf numFmtId="0" fontId="0" fillId="2" borderId="0" xfId="0" applyFill="1" applyBorder="1" applyAlignment="1"/>
    <xf numFmtId="0" fontId="0" fillId="2" borderId="9" xfId="0" applyFill="1" applyBorder="1"/>
    <xf numFmtId="49" fontId="2" fillId="2" borderId="8" xfId="0" quotePrefix="1" applyNumberFormat="1" applyFont="1" applyFill="1" applyBorder="1" applyAlignment="1"/>
    <xf numFmtId="0" fontId="2" fillId="2" borderId="10" xfId="0" applyFont="1" applyFill="1" applyBorder="1"/>
    <xf numFmtId="0" fontId="0" fillId="2" borderId="4" xfId="0" applyFill="1" applyBorder="1"/>
    <xf numFmtId="3" fontId="2" fillId="2" borderId="3" xfId="0" applyNumberFormat="1" applyFont="1" applyFill="1" applyBorder="1"/>
    <xf numFmtId="3" fontId="2" fillId="2" borderId="9" xfId="0" applyNumberFormat="1" applyFont="1" applyFill="1" applyBorder="1"/>
    <xf numFmtId="3" fontId="2" fillId="2" borderId="11" xfId="0" applyNumberFormat="1" applyFont="1" applyFill="1" applyBorder="1"/>
    <xf numFmtId="3" fontId="4" fillId="2" borderId="1" xfId="2" applyFont="1" applyFill="1" applyBorder="1" applyAlignment="1">
      <alignment horizontal="center"/>
    </xf>
    <xf numFmtId="3" fontId="4" fillId="2" borderId="2" xfId="2" applyFont="1" applyFill="1" applyBorder="1" applyAlignment="1">
      <alignment horizontal="center"/>
    </xf>
    <xf numFmtId="3" fontId="4" fillId="2" borderId="3" xfId="2" applyFont="1" applyFill="1" applyBorder="1" applyAlignment="1">
      <alignment horizontal="center"/>
    </xf>
    <xf numFmtId="3" fontId="7" fillId="2" borderId="1" xfId="2" applyFont="1" applyFill="1" applyBorder="1" applyAlignment="1">
      <alignment horizontal="center"/>
    </xf>
    <xf numFmtId="3" fontId="7" fillId="2" borderId="2" xfId="2" applyFont="1" applyFill="1" applyBorder="1" applyAlignment="1">
      <alignment horizontal="center"/>
    </xf>
    <xf numFmtId="3" fontId="7" fillId="2" borderId="3" xfId="2" applyFont="1" applyFill="1" applyBorder="1" applyAlignment="1">
      <alignment horizontal="center"/>
    </xf>
  </cellXfs>
  <cellStyles count="5">
    <cellStyle name="Arreg" xfId="2"/>
    <cellStyle name="Comma 2" xfId="4"/>
    <cellStyle name="Komma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jastad\AppData\Local\Microsoft\Windows\INetCache\Content.Outlook\L5SEGURL\not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lonn, 3ek, 4kont (2)"/>
      <sheetName val="FORS"/>
      <sheetName val="1prinsipp"/>
      <sheetName val="2lonn, 3ek, 4kont"/>
    </sheetNames>
    <sheetDataSet>
      <sheetData sheetId="0" refreshError="1"/>
      <sheetData sheetId="1" refreshError="1">
        <row r="19">
          <cell r="E19" t="str">
            <v>Tyin Filefjell Turløyper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tabSelected="1" workbookViewId="0">
      <selection activeCell="F12" sqref="F12"/>
    </sheetView>
  </sheetViews>
  <sheetFormatPr baseColWidth="10" defaultRowHeight="14.4" x14ac:dyDescent="0.3"/>
  <cols>
    <col min="2" max="2" width="42.88671875" bestFit="1" customWidth="1"/>
  </cols>
  <sheetData>
    <row r="2" spans="2:4" ht="18" x14ac:dyDescent="0.35">
      <c r="B2" s="69" t="s">
        <v>56</v>
      </c>
      <c r="C2" s="70"/>
      <c r="D2" s="71"/>
    </row>
    <row r="3" spans="2:4" x14ac:dyDescent="0.3">
      <c r="B3" s="3"/>
      <c r="C3" s="2"/>
      <c r="D3" s="3"/>
    </row>
    <row r="4" spans="2:4" x14ac:dyDescent="0.3">
      <c r="B4" s="3"/>
      <c r="C4" s="2"/>
      <c r="D4" s="3"/>
    </row>
    <row r="5" spans="2:4" x14ac:dyDescent="0.3">
      <c r="B5" s="72" t="s">
        <v>21</v>
      </c>
      <c r="C5" s="73"/>
      <c r="D5" s="74"/>
    </row>
    <row r="7" spans="2:4" x14ac:dyDescent="0.3">
      <c r="B7" s="51" t="s">
        <v>53</v>
      </c>
      <c r="C7" s="52"/>
      <c r="D7" s="53"/>
    </row>
    <row r="8" spans="2:4" x14ac:dyDescent="0.3">
      <c r="B8" s="63"/>
      <c r="C8" s="58"/>
      <c r="D8" s="62"/>
    </row>
    <row r="9" spans="2:4" x14ac:dyDescent="0.3">
      <c r="B9" s="54" t="s">
        <v>49</v>
      </c>
      <c r="C9" s="55"/>
      <c r="D9" s="56">
        <f>'Spes. budsjett 2016'!C18</f>
        <v>440100</v>
      </c>
    </row>
    <row r="10" spans="2:4" x14ac:dyDescent="0.3">
      <c r="B10" s="57" t="s">
        <v>12</v>
      </c>
      <c r="C10" s="58"/>
      <c r="D10" s="56">
        <f>'Spes. budsjett 2016'!C23</f>
        <v>94700</v>
      </c>
    </row>
    <row r="11" spans="2:4" x14ac:dyDescent="0.3">
      <c r="B11" s="57" t="s">
        <v>16</v>
      </c>
      <c r="C11" s="58"/>
      <c r="D11" s="56">
        <f>'Spes. budsjett 2016'!C25</f>
        <v>85000</v>
      </c>
    </row>
    <row r="12" spans="2:4" x14ac:dyDescent="0.3">
      <c r="B12" s="59" t="s">
        <v>17</v>
      </c>
      <c r="C12" s="58"/>
      <c r="D12" s="66">
        <f>SUM(D9:D11)</f>
        <v>619800</v>
      </c>
    </row>
    <row r="13" spans="2:4" x14ac:dyDescent="0.3">
      <c r="B13" s="59"/>
      <c r="C13" s="58"/>
      <c r="D13" s="67"/>
    </row>
    <row r="14" spans="2:4" x14ac:dyDescent="0.3">
      <c r="B14" s="60" t="s">
        <v>22</v>
      </c>
      <c r="C14" s="61"/>
      <c r="D14" s="56">
        <f>'Spes. budsjett 2016'!C33</f>
        <v>220000</v>
      </c>
    </row>
    <row r="15" spans="2:4" x14ac:dyDescent="0.3">
      <c r="B15" s="57" t="s">
        <v>50</v>
      </c>
      <c r="C15" s="58"/>
      <c r="D15" s="56">
        <f>'Spes. budsjett 2016'!C37</f>
        <v>15000</v>
      </c>
    </row>
    <row r="16" spans="2:4" x14ac:dyDescent="0.3">
      <c r="B16" s="59" t="s">
        <v>51</v>
      </c>
      <c r="C16" s="58"/>
      <c r="D16" s="66">
        <f>SUM(D14:D15)</f>
        <v>235000</v>
      </c>
    </row>
    <row r="17" spans="2:4" x14ac:dyDescent="0.3">
      <c r="B17" s="57"/>
      <c r="C17" s="58"/>
      <c r="D17" s="56"/>
    </row>
    <row r="18" spans="2:4" x14ac:dyDescent="0.3">
      <c r="B18" s="60" t="s">
        <v>52</v>
      </c>
      <c r="C18" s="58"/>
      <c r="D18" s="67">
        <v>200</v>
      </c>
    </row>
    <row r="19" spans="2:4" x14ac:dyDescent="0.3">
      <c r="B19" s="59" t="s">
        <v>34</v>
      </c>
      <c r="C19" s="58"/>
      <c r="D19" s="66">
        <f>D12+D16+D18</f>
        <v>855000</v>
      </c>
    </row>
    <row r="20" spans="2:4" x14ac:dyDescent="0.3">
      <c r="B20" s="57"/>
      <c r="C20" s="58"/>
      <c r="D20" s="56"/>
    </row>
    <row r="21" spans="2:4" x14ac:dyDescent="0.3">
      <c r="B21" s="63" t="s">
        <v>35</v>
      </c>
      <c r="C21" s="58"/>
      <c r="D21" s="56"/>
    </row>
    <row r="22" spans="2:4" x14ac:dyDescent="0.3">
      <c r="B22" s="63"/>
      <c r="C22" s="58"/>
      <c r="D22" s="56"/>
    </row>
    <row r="23" spans="2:4" x14ac:dyDescent="0.3">
      <c r="B23" s="60" t="s">
        <v>54</v>
      </c>
      <c r="C23" s="61"/>
      <c r="D23" s="56">
        <f>'Spes. budsjett 2016'!C54</f>
        <v>665000</v>
      </c>
    </row>
    <row r="24" spans="2:4" x14ac:dyDescent="0.3">
      <c r="B24" s="60" t="s">
        <v>31</v>
      </c>
      <c r="C24" s="61"/>
      <c r="D24" s="56">
        <f>'Spes. budsjett 2016'!C61</f>
        <v>16300</v>
      </c>
    </row>
    <row r="25" spans="2:4" x14ac:dyDescent="0.3">
      <c r="B25" s="63" t="s">
        <v>43</v>
      </c>
      <c r="C25" s="61"/>
      <c r="D25" s="66">
        <f>SUM(D23:D24)</f>
        <v>681300</v>
      </c>
    </row>
    <row r="26" spans="2:4" x14ac:dyDescent="0.3">
      <c r="B26" s="57"/>
      <c r="C26" s="58"/>
      <c r="D26" s="56"/>
    </row>
    <row r="27" spans="2:4" ht="15" thickBot="1" x14ac:dyDescent="0.35">
      <c r="B27" s="64" t="s">
        <v>55</v>
      </c>
      <c r="C27" s="65"/>
      <c r="D27" s="68">
        <f>D19-D25</f>
        <v>173700</v>
      </c>
    </row>
  </sheetData>
  <mergeCells count="2">
    <mergeCell ref="B2:D2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opLeftCell="A34" zoomScale="88" zoomScaleNormal="88" workbookViewId="0">
      <selection activeCell="F63" sqref="F63"/>
    </sheetView>
  </sheetViews>
  <sheetFormatPr baseColWidth="10" defaultColWidth="9.109375" defaultRowHeight="13.8" x14ac:dyDescent="0.3"/>
  <cols>
    <col min="1" max="1" width="31.5546875" style="3" customWidth="1"/>
    <col min="2" max="2" width="11.33203125" style="3" bestFit="1" customWidth="1"/>
    <col min="3" max="3" width="10.109375" style="3" customWidth="1"/>
    <col min="4" max="16384" width="9.109375" style="19"/>
  </cols>
  <sheetData>
    <row r="1" spans="1:3" ht="18" x14ac:dyDescent="0.35">
      <c r="A1" s="1" t="str">
        <f>+[1]FORS!E19</f>
        <v>Tyin Filefjell Turløyper</v>
      </c>
      <c r="B1" s="2"/>
    </row>
    <row r="2" spans="1:3" x14ac:dyDescent="0.3">
      <c r="B2" s="2"/>
    </row>
    <row r="3" spans="1:3" ht="1.8" customHeight="1" x14ac:dyDescent="0.3">
      <c r="B3" s="2"/>
    </row>
    <row r="4" spans="1:3" ht="15" customHeight="1" x14ac:dyDescent="0.3">
      <c r="A4" s="42" t="s">
        <v>21</v>
      </c>
      <c r="B4" s="43"/>
      <c r="C4" s="44">
        <v>2016</v>
      </c>
    </row>
    <row r="5" spans="1:3" s="5" customFormat="1" ht="2.4" customHeight="1" x14ac:dyDescent="0.3">
      <c r="A5" s="4"/>
      <c r="B5" s="4"/>
    </row>
    <row r="6" spans="1:3" s="5" customFormat="1" ht="14.4" x14ac:dyDescent="0.3">
      <c r="A6" s="6" t="s">
        <v>20</v>
      </c>
      <c r="B6" s="6"/>
      <c r="C6" s="32"/>
    </row>
    <row r="7" spans="1:3" s="5" customFormat="1" ht="14.4" x14ac:dyDescent="0.3">
      <c r="A7" s="9" t="s">
        <v>0</v>
      </c>
      <c r="B7" s="8"/>
      <c r="C7" s="33"/>
    </row>
    <row r="8" spans="1:3" s="5" customFormat="1" ht="14.4" x14ac:dyDescent="0.3">
      <c r="A8" s="5" t="s">
        <v>1</v>
      </c>
      <c r="B8" s="10"/>
      <c r="C8" s="34">
        <v>26100</v>
      </c>
    </row>
    <row r="9" spans="1:3" s="5" customFormat="1" ht="14.4" x14ac:dyDescent="0.3">
      <c r="A9" s="5" t="s">
        <v>2</v>
      </c>
      <c r="B9" s="10"/>
      <c r="C9" s="34">
        <v>14400</v>
      </c>
    </row>
    <row r="10" spans="1:3" s="5" customFormat="1" ht="14.4" x14ac:dyDescent="0.3">
      <c r="A10" s="5" t="s">
        <v>3</v>
      </c>
      <c r="B10" s="10"/>
      <c r="C10" s="34">
        <v>164700</v>
      </c>
    </row>
    <row r="11" spans="1:3" s="5" customFormat="1" ht="14.4" x14ac:dyDescent="0.3">
      <c r="A11" s="5" t="s">
        <v>4</v>
      </c>
      <c r="B11" s="11"/>
      <c r="C11" s="34">
        <v>12600</v>
      </c>
    </row>
    <row r="12" spans="1:3" s="5" customFormat="1" ht="14.4" x14ac:dyDescent="0.3">
      <c r="A12" s="4" t="s">
        <v>5</v>
      </c>
      <c r="B12" s="12"/>
      <c r="C12" s="35">
        <v>10800</v>
      </c>
    </row>
    <row r="13" spans="1:3" s="5" customFormat="1" ht="14.4" x14ac:dyDescent="0.3">
      <c r="A13" s="4" t="s">
        <v>6</v>
      </c>
      <c r="B13" s="12"/>
      <c r="C13" s="35">
        <v>39600</v>
      </c>
    </row>
    <row r="14" spans="1:3" s="5" customFormat="1" ht="14.4" x14ac:dyDescent="0.3">
      <c r="A14" s="4" t="s">
        <v>7</v>
      </c>
      <c r="B14" s="12"/>
      <c r="C14" s="35">
        <v>38700</v>
      </c>
    </row>
    <row r="15" spans="1:3" s="5" customFormat="1" ht="14.4" x14ac:dyDescent="0.3">
      <c r="A15" s="4" t="s">
        <v>8</v>
      </c>
      <c r="B15" s="12"/>
      <c r="C15" s="35">
        <v>26100</v>
      </c>
    </row>
    <row r="16" spans="1:3" s="5" customFormat="1" ht="14.4" x14ac:dyDescent="0.3">
      <c r="A16" s="4" t="s">
        <v>9</v>
      </c>
      <c r="B16" s="12"/>
      <c r="C16" s="35">
        <v>63900</v>
      </c>
    </row>
    <row r="17" spans="1:3" s="5" customFormat="1" ht="14.4" x14ac:dyDescent="0.3">
      <c r="A17" s="4" t="s">
        <v>10</v>
      </c>
      <c r="B17" s="12"/>
      <c r="C17" s="36">
        <v>43200</v>
      </c>
    </row>
    <row r="18" spans="1:3" s="5" customFormat="1" ht="14.4" x14ac:dyDescent="0.3">
      <c r="A18" s="13" t="s">
        <v>11</v>
      </c>
      <c r="B18" s="13"/>
      <c r="C18" s="45">
        <f>SUM(C8:C17)</f>
        <v>440100</v>
      </c>
    </row>
    <row r="19" spans="1:3" s="5" customFormat="1" ht="14.4" x14ac:dyDescent="0.3">
      <c r="A19" s="13"/>
      <c r="B19" s="13"/>
    </row>
    <row r="20" spans="1:3" s="5" customFormat="1" ht="14.4" x14ac:dyDescent="0.3">
      <c r="A20" s="13" t="s">
        <v>12</v>
      </c>
    </row>
    <row r="21" spans="1:3" s="5" customFormat="1" ht="14.4" x14ac:dyDescent="0.3">
      <c r="A21" s="4" t="s">
        <v>13</v>
      </c>
      <c r="B21" s="12"/>
      <c r="C21" s="30">
        <v>25000</v>
      </c>
    </row>
    <row r="22" spans="1:3" s="5" customFormat="1" ht="14.4" x14ac:dyDescent="0.3">
      <c r="A22" s="4" t="s">
        <v>14</v>
      </c>
      <c r="B22" s="12"/>
      <c r="C22" s="31">
        <v>69700</v>
      </c>
    </row>
    <row r="23" spans="1:3" s="5" customFormat="1" ht="14.4" x14ac:dyDescent="0.3">
      <c r="A23" s="14" t="s">
        <v>15</v>
      </c>
      <c r="B23" s="12"/>
      <c r="C23" s="45">
        <f>SUM(C21:C22)</f>
        <v>94700</v>
      </c>
    </row>
    <row r="24" spans="1:3" s="5" customFormat="1" ht="14.4" x14ac:dyDescent="0.3">
      <c r="A24" s="15"/>
      <c r="B24" s="12"/>
    </row>
    <row r="25" spans="1:3" s="5" customFormat="1" ht="14.4" x14ac:dyDescent="0.3">
      <c r="A25" s="14" t="s">
        <v>16</v>
      </c>
      <c r="B25" s="12"/>
      <c r="C25" s="37">
        <v>85000</v>
      </c>
    </row>
    <row r="26" spans="1:3" s="5" customFormat="1" ht="14.4" x14ac:dyDescent="0.3">
      <c r="A26" s="6" t="s">
        <v>17</v>
      </c>
      <c r="B26" s="18"/>
      <c r="C26" s="37">
        <f>C18+C23+C25</f>
        <v>619800</v>
      </c>
    </row>
    <row r="27" spans="1:3" s="5" customFormat="1" ht="14.4" x14ac:dyDescent="0.3">
      <c r="A27" s="16"/>
      <c r="B27" s="17"/>
      <c r="C27" s="17"/>
    </row>
    <row r="28" spans="1:3" s="5" customFormat="1" ht="14.4" x14ac:dyDescent="0.3">
      <c r="A28" s="20" t="s">
        <v>22</v>
      </c>
      <c r="B28" s="21"/>
      <c r="C28" s="22"/>
    </row>
    <row r="29" spans="1:3" s="5" customFormat="1" ht="14.4" x14ac:dyDescent="0.3">
      <c r="A29" s="23" t="s">
        <v>26</v>
      </c>
      <c r="B29" s="21"/>
      <c r="C29" s="38">
        <v>50000</v>
      </c>
    </row>
    <row r="30" spans="1:3" s="5" customFormat="1" ht="14.4" x14ac:dyDescent="0.3">
      <c r="A30" s="23" t="s">
        <v>27</v>
      </c>
      <c r="B30" s="21"/>
      <c r="C30" s="38">
        <v>50000</v>
      </c>
    </row>
    <row r="31" spans="1:3" s="5" customFormat="1" ht="14.4" x14ac:dyDescent="0.3">
      <c r="A31" s="23" t="s">
        <v>23</v>
      </c>
      <c r="B31" s="21"/>
      <c r="C31" s="39">
        <v>10000</v>
      </c>
    </row>
    <row r="32" spans="1:3" s="5" customFormat="1" ht="14.4" x14ac:dyDescent="0.3">
      <c r="A32" s="23" t="s">
        <v>24</v>
      </c>
      <c r="B32" s="21"/>
      <c r="C32" s="40">
        <v>110000</v>
      </c>
    </row>
    <row r="33" spans="1:9" s="3" customFormat="1" ht="14.4" x14ac:dyDescent="0.3">
      <c r="A33" s="25" t="s">
        <v>25</v>
      </c>
      <c r="B33" s="21"/>
      <c r="C33" s="46">
        <f>SUM(C29:C32)</f>
        <v>220000</v>
      </c>
    </row>
    <row r="34" spans="1:9" s="3" customFormat="1" ht="14.4" x14ac:dyDescent="0.3">
      <c r="A34" s="23"/>
      <c r="B34" s="21"/>
      <c r="C34" s="24"/>
    </row>
    <row r="35" spans="1:9" s="3" customFormat="1" ht="14.4" x14ac:dyDescent="0.3">
      <c r="A35" s="25" t="s">
        <v>29</v>
      </c>
      <c r="B35" s="21"/>
      <c r="C35" s="24"/>
      <c r="I35" s="27"/>
    </row>
    <row r="36" spans="1:9" s="3" customFormat="1" ht="14.4" x14ac:dyDescent="0.3">
      <c r="A36" s="23" t="s">
        <v>28</v>
      </c>
      <c r="B36" s="21"/>
      <c r="C36" s="41">
        <v>15000</v>
      </c>
    </row>
    <row r="37" spans="1:9" s="3" customFormat="1" ht="16.2" x14ac:dyDescent="0.45">
      <c r="A37" s="25" t="s">
        <v>48</v>
      </c>
      <c r="B37" s="21"/>
      <c r="C37" s="47">
        <f>SUM(C36:C36)</f>
        <v>15000</v>
      </c>
    </row>
    <row r="38" spans="1:9" s="3" customFormat="1" ht="16.2" x14ac:dyDescent="0.45">
      <c r="A38" s="25"/>
      <c r="B38" s="21"/>
      <c r="C38" s="26"/>
    </row>
    <row r="39" spans="1:9" s="7" customFormat="1" x14ac:dyDescent="0.3">
      <c r="A39" s="3"/>
      <c r="B39" s="3"/>
      <c r="C39" s="3"/>
    </row>
    <row r="40" spans="1:9" s="7" customFormat="1" ht="14.4" x14ac:dyDescent="0.3">
      <c r="A40" s="25" t="s">
        <v>32</v>
      </c>
      <c r="B40" s="21"/>
      <c r="C40" s="22"/>
    </row>
    <row r="41" spans="1:9" s="7" customFormat="1" ht="14.4" x14ac:dyDescent="0.3">
      <c r="A41" s="23" t="s">
        <v>33</v>
      </c>
      <c r="B41" s="21"/>
      <c r="C41" s="40">
        <v>200</v>
      </c>
    </row>
    <row r="42" spans="1:9" s="7" customFormat="1" ht="14.4" x14ac:dyDescent="0.3">
      <c r="A42" s="28"/>
      <c r="B42" s="21"/>
      <c r="C42" s="22"/>
    </row>
    <row r="43" spans="1:9" s="3" customFormat="1" ht="14.4" x14ac:dyDescent="0.3">
      <c r="A43" s="25" t="s">
        <v>34</v>
      </c>
      <c r="B43" s="29"/>
      <c r="C43" s="48">
        <f>C26+C33+C37+C41</f>
        <v>855000</v>
      </c>
    </row>
    <row r="44" spans="1:9" s="3" customFormat="1" ht="14.4" x14ac:dyDescent="0.3">
      <c r="A44" s="28"/>
      <c r="B44" s="21"/>
      <c r="C44" s="22"/>
    </row>
    <row r="45" spans="1:9" s="3" customFormat="1" ht="14.4" x14ac:dyDescent="0.3">
      <c r="A45" s="25" t="s">
        <v>35</v>
      </c>
      <c r="B45" s="21"/>
      <c r="C45" s="22"/>
    </row>
    <row r="46" spans="1:9" s="3" customFormat="1" ht="14.4" x14ac:dyDescent="0.3">
      <c r="A46" s="28"/>
      <c r="B46" s="21"/>
      <c r="C46" s="22"/>
    </row>
    <row r="47" spans="1:9" s="3" customFormat="1" ht="14.4" x14ac:dyDescent="0.3">
      <c r="A47" s="25" t="s">
        <v>36</v>
      </c>
      <c r="B47" s="21"/>
      <c r="C47" s="22"/>
    </row>
    <row r="48" spans="1:9" s="3" customFormat="1" ht="14.4" x14ac:dyDescent="0.3">
      <c r="A48" s="23" t="s">
        <v>37</v>
      </c>
      <c r="B48" s="21"/>
      <c r="C48" s="39">
        <v>750000</v>
      </c>
    </row>
    <row r="49" spans="1:3" s="3" customFormat="1" ht="14.4" x14ac:dyDescent="0.3">
      <c r="A49" s="23" t="s">
        <v>38</v>
      </c>
      <c r="B49" s="21"/>
      <c r="C49" s="38">
        <v>5000</v>
      </c>
    </row>
    <row r="50" spans="1:3" s="3" customFormat="1" ht="14.4" x14ac:dyDescent="0.3">
      <c r="A50" s="28" t="s">
        <v>39</v>
      </c>
      <c r="B50" s="21"/>
      <c r="C50" s="39">
        <v>20000</v>
      </c>
    </row>
    <row r="51" spans="1:3" s="3" customFormat="1" ht="14.4" x14ac:dyDescent="0.3">
      <c r="A51" s="28" t="s">
        <v>40</v>
      </c>
      <c r="B51" s="21"/>
      <c r="C51" s="39">
        <v>10000</v>
      </c>
    </row>
    <row r="52" spans="1:3" s="3" customFormat="1" ht="14.4" x14ac:dyDescent="0.3">
      <c r="A52" s="28" t="s">
        <v>41</v>
      </c>
      <c r="B52" s="21"/>
      <c r="C52" s="39">
        <v>-120000</v>
      </c>
    </row>
    <row r="53" spans="1:3" s="3" customFormat="1" ht="14.4" x14ac:dyDescent="0.3">
      <c r="A53" s="28" t="s">
        <v>45</v>
      </c>
      <c r="B53" s="21"/>
      <c r="C53" s="49">
        <v>0</v>
      </c>
    </row>
    <row r="54" spans="1:3" s="3" customFormat="1" ht="14.4" x14ac:dyDescent="0.3">
      <c r="A54" s="25" t="s">
        <v>42</v>
      </c>
      <c r="B54" s="21"/>
      <c r="C54" s="48">
        <f>SUM(C48:C53)</f>
        <v>665000</v>
      </c>
    </row>
    <row r="55" spans="1:3" s="3" customFormat="1" ht="14.4" x14ac:dyDescent="0.3">
      <c r="A55" s="25"/>
      <c r="B55" s="21"/>
      <c r="C55" s="24"/>
    </row>
    <row r="56" spans="1:3" s="3" customFormat="1" ht="14.4" x14ac:dyDescent="0.3">
      <c r="A56" s="25" t="s">
        <v>31</v>
      </c>
      <c r="B56" s="8"/>
      <c r="C56" s="8"/>
    </row>
    <row r="57" spans="1:3" s="3" customFormat="1" ht="14.4" x14ac:dyDescent="0.3">
      <c r="A57" s="4" t="s">
        <v>30</v>
      </c>
      <c r="B57" s="12"/>
      <c r="C57" s="39">
        <v>9000</v>
      </c>
    </row>
    <row r="58" spans="1:3" ht="14.4" x14ac:dyDescent="0.3">
      <c r="A58" s="4" t="s">
        <v>46</v>
      </c>
      <c r="B58" s="12"/>
      <c r="C58" s="39">
        <v>2500</v>
      </c>
    </row>
    <row r="59" spans="1:3" s="3" customFormat="1" ht="14.4" x14ac:dyDescent="0.3">
      <c r="A59" s="4" t="s">
        <v>47</v>
      </c>
      <c r="B59" s="12"/>
      <c r="C59" s="39">
        <v>3000</v>
      </c>
    </row>
    <row r="60" spans="1:3" s="3" customFormat="1" ht="16.2" x14ac:dyDescent="0.45">
      <c r="A60" s="4" t="s">
        <v>18</v>
      </c>
      <c r="B60" s="12"/>
      <c r="C60" s="50">
        <v>1800</v>
      </c>
    </row>
    <row r="61" spans="1:3" s="3" customFormat="1" ht="14.4" x14ac:dyDescent="0.3">
      <c r="A61" s="14" t="s">
        <v>19</v>
      </c>
      <c r="B61" s="12"/>
      <c r="C61" s="48">
        <f>SUM(C57:C60)</f>
        <v>16300</v>
      </c>
    </row>
    <row r="62" spans="1:3" ht="14.4" x14ac:dyDescent="0.3">
      <c r="A62" s="28"/>
      <c r="B62" s="21"/>
      <c r="C62" s="22"/>
    </row>
    <row r="63" spans="1:3" ht="14.4" x14ac:dyDescent="0.3">
      <c r="A63" s="28"/>
      <c r="B63" s="21"/>
      <c r="C63" s="22"/>
    </row>
    <row r="64" spans="1:3" ht="14.4" x14ac:dyDescent="0.3">
      <c r="A64" s="25" t="s">
        <v>43</v>
      </c>
      <c r="B64" s="21"/>
      <c r="C64" s="48">
        <f>C54+C61</f>
        <v>681300</v>
      </c>
    </row>
    <row r="65" spans="1:3" ht="14.4" x14ac:dyDescent="0.3">
      <c r="A65" s="28"/>
      <c r="B65" s="21"/>
      <c r="C65" s="22"/>
    </row>
    <row r="66" spans="1:3" ht="14.4" x14ac:dyDescent="0.3">
      <c r="A66" s="25" t="s">
        <v>44</v>
      </c>
      <c r="B66" s="29"/>
      <c r="C66" s="48">
        <f>+C43-C64</f>
        <v>173700</v>
      </c>
    </row>
  </sheetData>
  <pageMargins left="0.70866141732283472" right="0.62992125984251968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Budsjett 2016</vt:lpstr>
      <vt:lpstr>Spes. budsjett 2016</vt:lpstr>
      <vt:lpstr>'Spes. budsjett 2016'!Utskriftstitler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Inge Tordal</dc:creator>
  <cp:lastModifiedBy>Lars Inge Tordal</cp:lastModifiedBy>
  <dcterms:created xsi:type="dcterms:W3CDTF">2016-02-09T08:06:54Z</dcterms:created>
  <dcterms:modified xsi:type="dcterms:W3CDTF">2016-02-09T15:16:26Z</dcterms:modified>
</cp:coreProperties>
</file>